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8510" windowHeight="12180" activeTab="0"/>
  </bookViews>
  <sheets>
    <sheet name="ORDER" sheetId="1" r:id="rId1"/>
  </sheets>
  <definedNames>
    <definedName name="_xlnm.Print_Area" localSheetId="0">'ORDER'!$A$1:$P$59</definedName>
  </definedNames>
  <calcPr fullCalcOnLoad="1"/>
</workbook>
</file>

<file path=xl/comments1.xml><?xml version="1.0" encoding="utf-8"?>
<comments xmlns="http://schemas.openxmlformats.org/spreadsheetml/2006/main">
  <authors>
    <author>Kapicka</author>
  </authors>
  <commentList>
    <comment ref="O26" authorId="0">
      <text>
        <r>
          <rPr>
            <sz val="8"/>
            <rFont val="Tahoma"/>
            <family val="2"/>
          </rPr>
          <t>SHIPPING IS $10 PER 600 PCS IN PRIORITY FLAT RATE BOX(ES). IF YOU ORDER LESS THAN 200 SHIPPING IS $5 IN PRIORITY FLAT RATE ENVELOPE.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<sst xmlns="http://schemas.openxmlformats.org/spreadsheetml/2006/main" count="126" uniqueCount="75">
  <si>
    <t>ENTER YOUR ORDER IN THE BLUE BOXES</t>
  </si>
  <si>
    <t>ADULT SIZE</t>
  </si>
  <si>
    <t>CHILD SIZE</t>
  </si>
  <si>
    <t>TODDLER</t>
  </si>
  <si>
    <t xml:space="preserve">   </t>
  </si>
  <si>
    <t>COLOR</t>
  </si>
  <si>
    <t>ORDER</t>
  </si>
  <si>
    <t>SALE</t>
  </si>
  <si>
    <t>EACH</t>
  </si>
  <si>
    <t>COST</t>
  </si>
  <si>
    <t>BLACK</t>
  </si>
  <si>
    <t>BROWN</t>
  </si>
  <si>
    <t>DARK BLUE</t>
  </si>
  <si>
    <t>GREEN</t>
  </si>
  <si>
    <t>HOT PINK</t>
  </si>
  <si>
    <t>LIGHT BLUE</t>
  </si>
  <si>
    <t>LIGHT GREEN</t>
  </si>
  <si>
    <t>MAROON</t>
  </si>
  <si>
    <t>MIDDLE BLUE</t>
  </si>
  <si>
    <t>ORANGE</t>
  </si>
  <si>
    <t>PINK</t>
  </si>
  <si>
    <t>RED</t>
  </si>
  <si>
    <t>WHITE</t>
  </si>
  <si>
    <t>CALC1:</t>
  </si>
  <si>
    <t>YELLOW</t>
  </si>
  <si>
    <t>CALC2:</t>
  </si>
  <si>
    <t>CAMO</t>
  </si>
  <si>
    <t xml:space="preserve"> PIECES:</t>
  </si>
  <si>
    <t>DESERT CAMO</t>
  </si>
  <si>
    <t>SUBTOTAL</t>
  </si>
  <si>
    <t>SHIPPING</t>
  </si>
  <si>
    <t>TOTAL</t>
  </si>
  <si>
    <t>DARK BLUE, WHITE</t>
  </si>
  <si>
    <t>DARK BLUE, YELLOW</t>
  </si>
  <si>
    <t>GREEN, BLACK</t>
  </si>
  <si>
    <t>GREEN, WHITE</t>
  </si>
  <si>
    <t>GREEN, YELLOW</t>
  </si>
  <si>
    <t>LIGHT BLUE, WHITE</t>
  </si>
  <si>
    <t>MIDDLE BLUE, BLACK</t>
  </si>
  <si>
    <t>MIDDLE BLUE, WHITE</t>
  </si>
  <si>
    <t>ORANGE, BLACK</t>
  </si>
  <si>
    <t>PINK, BLACK</t>
  </si>
  <si>
    <t>PURPLE, BLACK</t>
  </si>
  <si>
    <t>PURPLE, YELLOW</t>
  </si>
  <si>
    <t>RED, BLACK</t>
  </si>
  <si>
    <t>RED, PURPLE</t>
  </si>
  <si>
    <t>RED, WHITE</t>
  </si>
  <si>
    <t>RED, WHITE, BLUE</t>
  </si>
  <si>
    <t>RED, YELLOW</t>
  </si>
  <si>
    <t>YELLOW, BLACK</t>
  </si>
  <si>
    <t>SWIRL-BLACK, WHITE</t>
  </si>
  <si>
    <t>SWIRL-DARK BLUE, WHITE</t>
  </si>
  <si>
    <t>SWIRL-GREEN, WHITE</t>
  </si>
  <si>
    <t>SWIRL-LIGHT BLUE, WHITE</t>
  </si>
  <si>
    <t>SWIRL-ORANGE, BLACK</t>
  </si>
  <si>
    <t>SWIRL-ORANGE, MIDDLE BLUE</t>
  </si>
  <si>
    <t>SWIRL-PURPLE, BLACK</t>
  </si>
  <si>
    <t>SWIRL-PURPLE, WHITE</t>
  </si>
  <si>
    <t>SWIRL-RED, BLACK</t>
  </si>
  <si>
    <t>SWIRL-RED, WHITE</t>
  </si>
  <si>
    <t>SWIRL-RED, WHITE, BLUE</t>
  </si>
  <si>
    <t>SWIRL-RED, WHITE, GREEN</t>
  </si>
  <si>
    <t>SWIRL-YELLOW, BLACK</t>
  </si>
  <si>
    <t>RED,WHITE,RED,BLUE</t>
  </si>
  <si>
    <t>MULTI COLOR:</t>
  </si>
  <si>
    <t>GLOW PRICE:</t>
  </si>
  <si>
    <t>SOLID PRICE:</t>
  </si>
  <si>
    <t>PRICE EA</t>
  </si>
  <si>
    <t>(not available)</t>
  </si>
  <si>
    <t>LIGHT PURPLE</t>
  </si>
  <si>
    <t>DEEP PURPLE</t>
  </si>
  <si>
    <t>SWIRL-RAINBOW</t>
  </si>
  <si>
    <t>STRIPE-RED,YELLOW,GREEN</t>
  </si>
  <si>
    <t>SILVER GRAY</t>
  </si>
  <si>
    <t>FORM UPDATED: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</si>
</sst>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.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22"/>
      <name val="Tahoma"/>
      <family val="2"/>
    </font>
    <font>
      <sz val="8"/>
      <name val="Tahoma"/>
      <family val="2"/>
    </font>
    <font>
      <sz val="10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left" vertical="top"/>
    </xf>
    <xf numFmtId="0" fontId="5" fillId="33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4" fontId="5" fillId="0" borderId="12" xfId="44" applyFont="1" applyFill="1" applyBorder="1" applyAlignment="1">
      <alignment/>
    </xf>
    <xf numFmtId="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4" applyFont="1" applyBorder="1" applyAlignment="1">
      <alignment/>
    </xf>
    <xf numFmtId="9" fontId="5" fillId="0" borderId="11" xfId="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44" fontId="6" fillId="0" borderId="0" xfId="44" applyFont="1" applyFill="1" applyAlignment="1">
      <alignment/>
    </xf>
    <xf numFmtId="44" fontId="6" fillId="0" borderId="0" xfId="44" applyFont="1" applyAlignment="1">
      <alignment/>
    </xf>
    <xf numFmtId="0" fontId="6" fillId="35" borderId="0" xfId="0" applyFont="1" applyFill="1" applyAlignment="1">
      <alignment horizontal="right"/>
    </xf>
    <xf numFmtId="44" fontId="6" fillId="35" borderId="0" xfId="44" applyFont="1" applyFill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4" fontId="5" fillId="0" borderId="15" xfId="44" applyFont="1" applyFill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/>
    </xf>
    <xf numFmtId="166" fontId="5" fillId="0" borderId="13" xfId="42" applyNumberFormat="1" applyFont="1" applyFill="1" applyBorder="1" applyAlignment="1">
      <alignment/>
    </xf>
    <xf numFmtId="8" fontId="5" fillId="0" borderId="15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left" vertical="top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552450</xdr:colOff>
      <xdr:row>0</xdr:row>
      <xdr:rowOff>0</xdr:rowOff>
    </xdr:to>
    <xdr:sp macro="[0]!Macro1">
      <xdr:nvSpPr>
        <xdr:cNvPr id="1" name="Text Box 1"/>
        <xdr:cNvSpPr txBox="1">
          <a:spLocks noChangeArrowheads="1"/>
        </xdr:cNvSpPr>
      </xdr:nvSpPr>
      <xdr:spPr>
        <a:xfrm>
          <a:off x="76200" y="0"/>
          <a:ext cx="476250" cy="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34" sqref="P34"/>
    </sheetView>
  </sheetViews>
  <sheetFormatPr defaultColWidth="9.140625" defaultRowHeight="12.75"/>
  <cols>
    <col min="1" max="1" width="26.421875" style="1" bestFit="1" customWidth="1"/>
    <col min="2" max="2" width="7.140625" style="1" bestFit="1" customWidth="1"/>
    <col min="3" max="3" width="5.57421875" style="23" bestFit="1" customWidth="1"/>
    <col min="4" max="4" width="7.00390625" style="23" bestFit="1" customWidth="1"/>
    <col min="5" max="5" width="6.140625" style="23" bestFit="1" customWidth="1"/>
    <col min="6" max="6" width="7.140625" style="23" customWidth="1"/>
    <col min="7" max="7" width="5.57421875" style="23" bestFit="1" customWidth="1"/>
    <col min="8" max="8" width="7.00390625" style="23" bestFit="1" customWidth="1"/>
    <col min="9" max="9" width="6.140625" style="23" bestFit="1" customWidth="1"/>
    <col min="10" max="10" width="7.140625" style="1" bestFit="1" customWidth="1"/>
    <col min="11" max="11" width="5.57421875" style="1" bestFit="1" customWidth="1"/>
    <col min="12" max="12" width="6.00390625" style="1" bestFit="1" customWidth="1"/>
    <col min="13" max="13" width="6.140625" style="1" bestFit="1" customWidth="1"/>
    <col min="14" max="14" width="2.7109375" style="1" bestFit="1" customWidth="1"/>
    <col min="15" max="15" width="13.8515625" style="1" bestFit="1" customWidth="1"/>
    <col min="16" max="16" width="9.28125" style="1" bestFit="1" customWidth="1"/>
    <col min="17" max="17" width="10.140625" style="1" bestFit="1" customWidth="1"/>
    <col min="18" max="16384" width="9.140625" style="1" customWidth="1"/>
  </cols>
  <sheetData>
    <row r="1" spans="1:16" ht="26.25" thickBot="1">
      <c r="A1" s="31" t="s">
        <v>0</v>
      </c>
      <c r="B1" s="40" t="s">
        <v>1</v>
      </c>
      <c r="C1" s="41"/>
      <c r="D1" s="41"/>
      <c r="E1" s="42"/>
      <c r="F1" s="43" t="s">
        <v>2</v>
      </c>
      <c r="G1" s="44"/>
      <c r="H1" s="44"/>
      <c r="I1" s="45"/>
      <c r="J1" s="40" t="s">
        <v>3</v>
      </c>
      <c r="K1" s="41"/>
      <c r="L1" s="41"/>
      <c r="M1" s="42"/>
      <c r="N1" s="1" t="s">
        <v>4</v>
      </c>
      <c r="O1" s="2"/>
      <c r="P1" s="3"/>
    </row>
    <row r="2" spans="1:13" ht="13.5" thickBot="1">
      <c r="A2" s="32" t="s">
        <v>5</v>
      </c>
      <c r="B2" s="33" t="s">
        <v>6</v>
      </c>
      <c r="C2" s="34" t="s">
        <v>7</v>
      </c>
      <c r="D2" s="34" t="s">
        <v>8</v>
      </c>
      <c r="E2" s="26" t="s">
        <v>9</v>
      </c>
      <c r="F2" s="25" t="s">
        <v>6</v>
      </c>
      <c r="G2" s="34" t="s">
        <v>7</v>
      </c>
      <c r="H2" s="34" t="s">
        <v>8</v>
      </c>
      <c r="I2" s="26" t="s">
        <v>9</v>
      </c>
      <c r="J2" s="33" t="s">
        <v>6</v>
      </c>
      <c r="K2" s="34" t="s">
        <v>7</v>
      </c>
      <c r="L2" s="34" t="s">
        <v>8</v>
      </c>
      <c r="M2" s="26" t="s">
        <v>9</v>
      </c>
    </row>
    <row r="3" spans="1:16" ht="12.75">
      <c r="A3" s="35" t="s">
        <v>10</v>
      </c>
      <c r="B3" s="4"/>
      <c r="C3" s="5"/>
      <c r="D3" s="5">
        <f aca="true" t="shared" si="0" ref="D3:D19">(1-C3)*$P$21</f>
        <v>0.75</v>
      </c>
      <c r="E3" s="6">
        <f>D3*B3</f>
        <v>0</v>
      </c>
      <c r="F3" s="4"/>
      <c r="G3" s="5"/>
      <c r="H3" s="5">
        <f aca="true" t="shared" si="1" ref="H3:H19">(1-G3)*$P$21</f>
        <v>0.75</v>
      </c>
      <c r="I3" s="6">
        <f>H3*F3</f>
        <v>0</v>
      </c>
      <c r="J3" s="4"/>
      <c r="K3" s="7">
        <v>0.5</v>
      </c>
      <c r="L3" s="8">
        <f aca="true" t="shared" si="2" ref="L3:L19">(1-K3)*$P$21</f>
        <v>0.375</v>
      </c>
      <c r="M3" s="9">
        <f>L3*J3</f>
        <v>0</v>
      </c>
      <c r="O3" s="25" t="s">
        <v>6</v>
      </c>
      <c r="P3" s="26" t="s">
        <v>67</v>
      </c>
    </row>
    <row r="4" spans="1:16" ht="12.75">
      <c r="A4" s="35" t="s">
        <v>11</v>
      </c>
      <c r="B4" s="4"/>
      <c r="C4" s="5"/>
      <c r="D4" s="5">
        <f t="shared" si="0"/>
        <v>0.75</v>
      </c>
      <c r="E4" s="6">
        <f aca="true" t="shared" si="3" ref="E4:E53">D4*B4</f>
        <v>0</v>
      </c>
      <c r="F4" s="46" t="s">
        <v>68</v>
      </c>
      <c r="G4" s="47"/>
      <c r="H4" s="47"/>
      <c r="I4" s="48"/>
      <c r="J4" s="46" t="s">
        <v>68</v>
      </c>
      <c r="K4" s="47"/>
      <c r="L4" s="47"/>
      <c r="M4" s="48"/>
      <c r="O4" s="27">
        <v>1</v>
      </c>
      <c r="P4" s="28">
        <v>0.75</v>
      </c>
    </row>
    <row r="5" spans="1:16" ht="12.75">
      <c r="A5" s="35" t="s">
        <v>12</v>
      </c>
      <c r="B5" s="4"/>
      <c r="C5" s="5"/>
      <c r="D5" s="5">
        <f t="shared" si="0"/>
        <v>0.75</v>
      </c>
      <c r="E5" s="6">
        <f t="shared" si="3"/>
        <v>0</v>
      </c>
      <c r="F5" s="46" t="s">
        <v>68</v>
      </c>
      <c r="G5" s="47"/>
      <c r="H5" s="47"/>
      <c r="I5" s="48"/>
      <c r="J5" s="4"/>
      <c r="K5" s="7">
        <v>0.5</v>
      </c>
      <c r="L5" s="8">
        <f t="shared" si="2"/>
        <v>0.375</v>
      </c>
      <c r="M5" s="9">
        <f aca="true" t="shared" si="4" ref="M5:M51">L5*J5</f>
        <v>0</v>
      </c>
      <c r="O5" s="27">
        <v>15</v>
      </c>
      <c r="P5" s="28">
        <v>0.7</v>
      </c>
    </row>
    <row r="6" spans="1:16" ht="12.75">
      <c r="A6" s="35" t="s">
        <v>13</v>
      </c>
      <c r="B6" s="4"/>
      <c r="C6" s="5"/>
      <c r="D6" s="5">
        <f t="shared" si="0"/>
        <v>0.75</v>
      </c>
      <c r="E6" s="6">
        <f t="shared" si="3"/>
        <v>0</v>
      </c>
      <c r="F6" s="4"/>
      <c r="G6" s="5"/>
      <c r="H6" s="5">
        <f t="shared" si="1"/>
        <v>0.75</v>
      </c>
      <c r="I6" s="6">
        <f aca="true" t="shared" si="5" ref="I6:I53">H6*F6</f>
        <v>0</v>
      </c>
      <c r="J6" s="4"/>
      <c r="K6" s="7">
        <v>0.5</v>
      </c>
      <c r="L6" s="8">
        <f t="shared" si="2"/>
        <v>0.375</v>
      </c>
      <c r="M6" s="9">
        <f t="shared" si="4"/>
        <v>0</v>
      </c>
      <c r="O6" s="27">
        <v>25</v>
      </c>
      <c r="P6" s="28">
        <v>0.65</v>
      </c>
    </row>
    <row r="7" spans="1:16" ht="12.75">
      <c r="A7" s="36" t="s">
        <v>14</v>
      </c>
      <c r="B7" s="4"/>
      <c r="C7" s="10"/>
      <c r="D7" s="5">
        <f t="shared" si="0"/>
        <v>0.75</v>
      </c>
      <c r="E7" s="6">
        <f t="shared" si="3"/>
        <v>0</v>
      </c>
      <c r="F7" s="4"/>
      <c r="G7" s="10">
        <v>0.5</v>
      </c>
      <c r="H7" s="5">
        <f t="shared" si="1"/>
        <v>0.375</v>
      </c>
      <c r="I7" s="6">
        <f t="shared" si="5"/>
        <v>0</v>
      </c>
      <c r="J7" s="46" t="s">
        <v>68</v>
      </c>
      <c r="K7" s="47"/>
      <c r="L7" s="47"/>
      <c r="M7" s="48"/>
      <c r="O7" s="27">
        <v>50</v>
      </c>
      <c r="P7" s="28">
        <v>0.6</v>
      </c>
    </row>
    <row r="8" spans="1:16" ht="12.75">
      <c r="A8" s="35" t="s">
        <v>15</v>
      </c>
      <c r="B8" s="4"/>
      <c r="C8" s="10"/>
      <c r="D8" s="5">
        <f t="shared" si="0"/>
        <v>0.75</v>
      </c>
      <c r="E8" s="6">
        <f t="shared" si="3"/>
        <v>0</v>
      </c>
      <c r="F8" s="4"/>
      <c r="G8" s="5"/>
      <c r="H8" s="5">
        <f t="shared" si="1"/>
        <v>0.75</v>
      </c>
      <c r="I8" s="6">
        <f t="shared" si="5"/>
        <v>0</v>
      </c>
      <c r="J8" s="4"/>
      <c r="K8" s="7"/>
      <c r="L8" s="8">
        <f t="shared" si="2"/>
        <v>0.75</v>
      </c>
      <c r="M8" s="9">
        <f t="shared" si="4"/>
        <v>0</v>
      </c>
      <c r="O8" s="27">
        <v>100</v>
      </c>
      <c r="P8" s="28">
        <v>0.55</v>
      </c>
    </row>
    <row r="9" spans="1:16" ht="12.75">
      <c r="A9" s="36" t="s">
        <v>16</v>
      </c>
      <c r="B9" s="4"/>
      <c r="C9" s="10"/>
      <c r="D9" s="5">
        <f t="shared" si="0"/>
        <v>0.75</v>
      </c>
      <c r="E9" s="6">
        <f t="shared" si="3"/>
        <v>0</v>
      </c>
      <c r="F9" s="4"/>
      <c r="G9" s="10">
        <v>0.5</v>
      </c>
      <c r="H9" s="5">
        <f t="shared" si="1"/>
        <v>0.375</v>
      </c>
      <c r="I9" s="6">
        <f t="shared" si="5"/>
        <v>0</v>
      </c>
      <c r="J9" s="4"/>
      <c r="K9" s="7">
        <v>0.5</v>
      </c>
      <c r="L9" s="8">
        <f t="shared" si="2"/>
        <v>0.375</v>
      </c>
      <c r="M9" s="9">
        <f t="shared" si="4"/>
        <v>0</v>
      </c>
      <c r="O9" s="27">
        <v>500</v>
      </c>
      <c r="P9" s="28">
        <v>0.5</v>
      </c>
    </row>
    <row r="10" spans="1:16" ht="12.75">
      <c r="A10" s="36" t="s">
        <v>17</v>
      </c>
      <c r="B10" s="4"/>
      <c r="C10" s="5"/>
      <c r="D10" s="5">
        <f t="shared" si="0"/>
        <v>0.75</v>
      </c>
      <c r="E10" s="6">
        <f t="shared" si="3"/>
        <v>0</v>
      </c>
      <c r="F10" s="4"/>
      <c r="G10" s="5"/>
      <c r="H10" s="5">
        <f t="shared" si="1"/>
        <v>0.75</v>
      </c>
      <c r="I10" s="6">
        <f t="shared" si="5"/>
        <v>0</v>
      </c>
      <c r="J10" s="4"/>
      <c r="K10" s="7">
        <v>0.5</v>
      </c>
      <c r="L10" s="8">
        <f t="shared" si="2"/>
        <v>0.375</v>
      </c>
      <c r="M10" s="9">
        <f t="shared" si="4"/>
        <v>0</v>
      </c>
      <c r="O10" s="27">
        <v>1000</v>
      </c>
      <c r="P10" s="28">
        <v>0.45</v>
      </c>
    </row>
    <row r="11" spans="1:16" ht="12.75">
      <c r="A11" s="36" t="s">
        <v>18</v>
      </c>
      <c r="B11" s="4"/>
      <c r="C11" s="5"/>
      <c r="D11" s="5">
        <f t="shared" si="0"/>
        <v>0.75</v>
      </c>
      <c r="E11" s="6">
        <f t="shared" si="3"/>
        <v>0</v>
      </c>
      <c r="F11" s="4"/>
      <c r="G11" s="10"/>
      <c r="H11" s="5">
        <f t="shared" si="1"/>
        <v>0.75</v>
      </c>
      <c r="I11" s="6">
        <f t="shared" si="5"/>
        <v>0</v>
      </c>
      <c r="J11" s="4"/>
      <c r="K11" s="7">
        <v>0.5</v>
      </c>
      <c r="L11" s="8">
        <f t="shared" si="2"/>
        <v>0.375</v>
      </c>
      <c r="M11" s="9">
        <f t="shared" si="4"/>
        <v>0</v>
      </c>
      <c r="O11" s="27">
        <v>2500</v>
      </c>
      <c r="P11" s="28">
        <v>0.43</v>
      </c>
    </row>
    <row r="12" spans="1:16" ht="12.75">
      <c r="A12" s="35" t="s">
        <v>19</v>
      </c>
      <c r="B12" s="4"/>
      <c r="C12" s="10"/>
      <c r="D12" s="5">
        <f t="shared" si="0"/>
        <v>0.75</v>
      </c>
      <c r="E12" s="6">
        <f t="shared" si="3"/>
        <v>0</v>
      </c>
      <c r="F12" s="4"/>
      <c r="G12" s="10"/>
      <c r="H12" s="5">
        <f t="shared" si="1"/>
        <v>0.75</v>
      </c>
      <c r="I12" s="6">
        <f t="shared" si="5"/>
        <v>0</v>
      </c>
      <c r="J12" s="4"/>
      <c r="K12" s="7">
        <v>0.5</v>
      </c>
      <c r="L12" s="8">
        <f t="shared" si="2"/>
        <v>0.375</v>
      </c>
      <c r="M12" s="9">
        <f t="shared" si="4"/>
        <v>0</v>
      </c>
      <c r="O12" s="27">
        <v>5000</v>
      </c>
      <c r="P12" s="28">
        <v>0.35</v>
      </c>
    </row>
    <row r="13" spans="1:16" ht="12.75">
      <c r="A13" s="36" t="s">
        <v>20</v>
      </c>
      <c r="B13" s="4"/>
      <c r="C13" s="10"/>
      <c r="D13" s="5">
        <f t="shared" si="0"/>
        <v>0.75</v>
      </c>
      <c r="E13" s="6">
        <f t="shared" si="3"/>
        <v>0</v>
      </c>
      <c r="F13" s="4"/>
      <c r="G13" s="10"/>
      <c r="H13" s="5">
        <f t="shared" si="1"/>
        <v>0.75</v>
      </c>
      <c r="I13" s="6">
        <f t="shared" si="5"/>
        <v>0</v>
      </c>
      <c r="J13" s="4"/>
      <c r="K13" s="7">
        <v>0.5</v>
      </c>
      <c r="L13" s="8">
        <f t="shared" si="2"/>
        <v>0.375</v>
      </c>
      <c r="M13" s="9">
        <f t="shared" si="4"/>
        <v>0</v>
      </c>
      <c r="O13" s="27">
        <v>10000</v>
      </c>
      <c r="P13" s="28">
        <v>0.3</v>
      </c>
    </row>
    <row r="14" spans="1:16" ht="12.75">
      <c r="A14" s="36" t="s">
        <v>69</v>
      </c>
      <c r="B14" s="46" t="s">
        <v>68</v>
      </c>
      <c r="C14" s="47"/>
      <c r="D14" s="47"/>
      <c r="E14" s="48"/>
      <c r="F14" s="4"/>
      <c r="G14" s="5"/>
      <c r="H14" s="5">
        <f>(1-G14)*$P$21</f>
        <v>0.75</v>
      </c>
      <c r="I14" s="6">
        <f>H14*F14</f>
        <v>0</v>
      </c>
      <c r="J14" s="4"/>
      <c r="K14" s="7">
        <v>0.5</v>
      </c>
      <c r="L14" s="8">
        <f>(1-K14)*$P$21</f>
        <v>0.375</v>
      </c>
      <c r="M14" s="9">
        <f>L14*J14</f>
        <v>0</v>
      </c>
      <c r="O14" s="27">
        <v>15000</v>
      </c>
      <c r="P14" s="28">
        <v>0.275</v>
      </c>
    </row>
    <row r="15" spans="1:16" ht="13.5" thickBot="1">
      <c r="A15" s="36" t="s">
        <v>70</v>
      </c>
      <c r="B15" s="4"/>
      <c r="C15" s="5"/>
      <c r="D15" s="5">
        <f t="shared" si="0"/>
        <v>0.75</v>
      </c>
      <c r="E15" s="6">
        <f t="shared" si="3"/>
        <v>0</v>
      </c>
      <c r="F15" s="46" t="s">
        <v>68</v>
      </c>
      <c r="G15" s="47"/>
      <c r="H15" s="47"/>
      <c r="I15" s="48"/>
      <c r="J15" s="46" t="s">
        <v>68</v>
      </c>
      <c r="K15" s="47"/>
      <c r="L15" s="47"/>
      <c r="M15" s="48"/>
      <c r="O15" s="29">
        <v>25000</v>
      </c>
      <c r="P15" s="30">
        <v>0.25</v>
      </c>
    </row>
    <row r="16" spans="1:13" ht="12.75">
      <c r="A16" s="36" t="s">
        <v>21</v>
      </c>
      <c r="B16" s="4"/>
      <c r="C16" s="5"/>
      <c r="D16" s="5">
        <f t="shared" si="0"/>
        <v>0.75</v>
      </c>
      <c r="E16" s="6">
        <f t="shared" si="3"/>
        <v>0</v>
      </c>
      <c r="F16" s="4"/>
      <c r="G16" s="10"/>
      <c r="H16" s="5">
        <f t="shared" si="1"/>
        <v>0.75</v>
      </c>
      <c r="I16" s="6">
        <f t="shared" si="5"/>
        <v>0</v>
      </c>
      <c r="J16" s="4"/>
      <c r="K16" s="7">
        <v>0.5</v>
      </c>
      <c r="L16" s="8">
        <f t="shared" si="2"/>
        <v>0.375</v>
      </c>
      <c r="M16" s="9">
        <f t="shared" si="4"/>
        <v>0</v>
      </c>
    </row>
    <row r="17" spans="1:13" ht="12.75">
      <c r="A17" s="36" t="s">
        <v>73</v>
      </c>
      <c r="B17" s="4"/>
      <c r="C17" s="5"/>
      <c r="D17" s="5">
        <f>(1-C17)*$P$21</f>
        <v>0.75</v>
      </c>
      <c r="E17" s="6">
        <f>D17*B17</f>
        <v>0</v>
      </c>
      <c r="F17" s="46" t="s">
        <v>68</v>
      </c>
      <c r="G17" s="47"/>
      <c r="H17" s="47"/>
      <c r="I17" s="48"/>
      <c r="J17" s="46" t="s">
        <v>68</v>
      </c>
      <c r="K17" s="47"/>
      <c r="L17" s="47"/>
      <c r="M17" s="48"/>
    </row>
    <row r="18" spans="1:16" ht="12.75">
      <c r="A18" s="35" t="s">
        <v>22</v>
      </c>
      <c r="B18" s="4"/>
      <c r="C18" s="5"/>
      <c r="D18" s="5">
        <f t="shared" si="0"/>
        <v>0.75</v>
      </c>
      <c r="E18" s="6">
        <f t="shared" si="3"/>
        <v>0</v>
      </c>
      <c r="F18" s="4"/>
      <c r="G18" s="5"/>
      <c r="H18" s="5">
        <f t="shared" si="1"/>
        <v>0.75</v>
      </c>
      <c r="I18" s="6">
        <f t="shared" si="5"/>
        <v>0</v>
      </c>
      <c r="J18" s="4"/>
      <c r="K18" s="7">
        <v>0.5</v>
      </c>
      <c r="L18" s="8">
        <f t="shared" si="2"/>
        <v>0.375</v>
      </c>
      <c r="M18" s="9">
        <f t="shared" si="4"/>
        <v>0</v>
      </c>
      <c r="O18" s="11" t="s">
        <v>23</v>
      </c>
      <c r="P18" s="12">
        <f>IF(P20&gt;=O5,IF(P20&gt;=O6,IF(P20&gt;=O7,IF(P20&gt;=O8,IF(P20&gt;=O9,P9,P8),P7),P6),P5),P4)</f>
        <v>0.75</v>
      </c>
    </row>
    <row r="19" spans="1:16" ht="12.75">
      <c r="A19" s="36" t="s">
        <v>24</v>
      </c>
      <c r="B19" s="4"/>
      <c r="C19" s="10"/>
      <c r="D19" s="5">
        <f t="shared" si="0"/>
        <v>0.75</v>
      </c>
      <c r="E19" s="6">
        <f t="shared" si="3"/>
        <v>0</v>
      </c>
      <c r="F19" s="4"/>
      <c r="G19" s="10">
        <v>0.5</v>
      </c>
      <c r="H19" s="5">
        <f t="shared" si="1"/>
        <v>0.375</v>
      </c>
      <c r="I19" s="6">
        <f t="shared" si="5"/>
        <v>0</v>
      </c>
      <c r="J19" s="4"/>
      <c r="K19" s="7">
        <v>0.5</v>
      </c>
      <c r="L19" s="8">
        <f t="shared" si="2"/>
        <v>0.375</v>
      </c>
      <c r="M19" s="9">
        <f t="shared" si="4"/>
        <v>0</v>
      </c>
      <c r="O19" s="11" t="s">
        <v>25</v>
      </c>
      <c r="P19" s="12">
        <f>IF(P20&gt;=O9,IF(P20&gt;=O10,IF(P20&gt;=O11,IF(P20&gt;=O12,IF(P20&gt;=O13,IF(P20&gt;=O14,IF(P20&gt;=O15,P15,P14),P13),P12),P11),P10),P9),P8)</f>
        <v>0.55</v>
      </c>
    </row>
    <row r="20" spans="1:16" ht="12.75">
      <c r="A20" s="35" t="s">
        <v>26</v>
      </c>
      <c r="B20" s="46" t="s">
        <v>68</v>
      </c>
      <c r="C20" s="47"/>
      <c r="D20" s="47"/>
      <c r="E20" s="48"/>
      <c r="F20" s="4"/>
      <c r="G20" s="10">
        <v>0.5</v>
      </c>
      <c r="H20" s="5">
        <f>(1-G20)*$P$22</f>
        <v>0.405</v>
      </c>
      <c r="I20" s="6">
        <f t="shared" si="5"/>
        <v>0</v>
      </c>
      <c r="J20" s="4"/>
      <c r="K20" s="7">
        <v>0.5</v>
      </c>
      <c r="L20" s="8">
        <f>(1-K20)*$P$22</f>
        <v>0.405</v>
      </c>
      <c r="M20" s="9">
        <f t="shared" si="4"/>
        <v>0</v>
      </c>
      <c r="O20" s="13" t="s">
        <v>27</v>
      </c>
      <c r="P20" s="14">
        <f>B56+F56+J56</f>
        <v>0</v>
      </c>
    </row>
    <row r="21" spans="1:16" ht="12.75">
      <c r="A21" s="36" t="s">
        <v>28</v>
      </c>
      <c r="B21" s="46" t="s">
        <v>68</v>
      </c>
      <c r="C21" s="47"/>
      <c r="D21" s="47"/>
      <c r="E21" s="48"/>
      <c r="F21" s="46" t="s">
        <v>68</v>
      </c>
      <c r="G21" s="47"/>
      <c r="H21" s="47"/>
      <c r="I21" s="48"/>
      <c r="J21" s="46" t="s">
        <v>68</v>
      </c>
      <c r="K21" s="47"/>
      <c r="L21" s="47"/>
      <c r="M21" s="48"/>
      <c r="O21" s="13" t="s">
        <v>66</v>
      </c>
      <c r="P21" s="14">
        <f>IF(P20&gt;500,P19,P18)</f>
        <v>0.75</v>
      </c>
    </row>
    <row r="22" spans="1:16" ht="12.75">
      <c r="A22" s="36" t="s">
        <v>32</v>
      </c>
      <c r="B22" s="4"/>
      <c r="C22" s="5"/>
      <c r="D22" s="5">
        <f aca="true" t="shared" si="6" ref="D22:D53">(1-C22)*$P$22</f>
        <v>0.81</v>
      </c>
      <c r="E22" s="6">
        <f t="shared" si="3"/>
        <v>0</v>
      </c>
      <c r="F22" s="46" t="s">
        <v>68</v>
      </c>
      <c r="G22" s="47"/>
      <c r="H22" s="47"/>
      <c r="I22" s="48"/>
      <c r="J22" s="46" t="s">
        <v>68</v>
      </c>
      <c r="K22" s="47"/>
      <c r="L22" s="47"/>
      <c r="M22" s="48"/>
      <c r="O22" s="13" t="s">
        <v>64</v>
      </c>
      <c r="P22" s="14">
        <f>P21+0.06</f>
        <v>0.81</v>
      </c>
    </row>
    <row r="23" spans="1:16" ht="12.75">
      <c r="A23" s="36" t="s">
        <v>33</v>
      </c>
      <c r="B23" s="4"/>
      <c r="C23" s="5"/>
      <c r="D23" s="5">
        <f>(1-C23)*$P$22</f>
        <v>0.81</v>
      </c>
      <c r="E23" s="6">
        <f t="shared" si="3"/>
        <v>0</v>
      </c>
      <c r="F23" s="4"/>
      <c r="G23" s="5"/>
      <c r="H23" s="5">
        <f aca="true" t="shared" si="7" ref="H23:H53">(1-G23)*$P$22</f>
        <v>0.81</v>
      </c>
      <c r="I23" s="6">
        <f t="shared" si="5"/>
        <v>0</v>
      </c>
      <c r="J23" s="4"/>
      <c r="K23" s="7">
        <v>0.5</v>
      </c>
      <c r="L23" s="8">
        <f aca="true" t="shared" si="8" ref="L23:L51">(1-K23)*$P$22</f>
        <v>0.405</v>
      </c>
      <c r="M23" s="9">
        <f t="shared" si="4"/>
        <v>0</v>
      </c>
      <c r="O23" s="13" t="s">
        <v>65</v>
      </c>
      <c r="P23" s="14">
        <f>P21+0.12</f>
        <v>0.87</v>
      </c>
    </row>
    <row r="24" spans="1:13" ht="12.75">
      <c r="A24" s="36" t="s">
        <v>34</v>
      </c>
      <c r="B24" s="4"/>
      <c r="C24" s="5"/>
      <c r="D24" s="5">
        <f t="shared" si="6"/>
        <v>0.81</v>
      </c>
      <c r="E24" s="6">
        <f t="shared" si="3"/>
        <v>0</v>
      </c>
      <c r="F24" s="4"/>
      <c r="G24" s="5"/>
      <c r="H24" s="5">
        <f t="shared" si="7"/>
        <v>0.81</v>
      </c>
      <c r="I24" s="6">
        <f t="shared" si="5"/>
        <v>0</v>
      </c>
      <c r="J24" s="4"/>
      <c r="K24" s="7">
        <v>0.5</v>
      </c>
      <c r="L24" s="8">
        <f t="shared" si="8"/>
        <v>0.405</v>
      </c>
      <c r="M24" s="9">
        <f t="shared" si="4"/>
        <v>0</v>
      </c>
    </row>
    <row r="25" spans="1:16" ht="12.75">
      <c r="A25" s="36" t="s">
        <v>35</v>
      </c>
      <c r="B25" s="4"/>
      <c r="C25" s="5"/>
      <c r="D25" s="5">
        <f t="shared" si="6"/>
        <v>0.81</v>
      </c>
      <c r="E25" s="6">
        <f t="shared" si="3"/>
        <v>0</v>
      </c>
      <c r="F25" s="46" t="s">
        <v>68</v>
      </c>
      <c r="G25" s="47"/>
      <c r="H25" s="47"/>
      <c r="I25" s="48"/>
      <c r="J25" s="46" t="s">
        <v>68</v>
      </c>
      <c r="K25" s="47"/>
      <c r="L25" s="47"/>
      <c r="M25" s="48"/>
      <c r="O25" s="15" t="s">
        <v>29</v>
      </c>
      <c r="P25" s="16">
        <f>E56+I56+M56</f>
        <v>0</v>
      </c>
    </row>
    <row r="26" spans="1:16" ht="12.75">
      <c r="A26" s="36" t="s">
        <v>36</v>
      </c>
      <c r="B26" s="4"/>
      <c r="C26" s="5"/>
      <c r="D26" s="5">
        <f t="shared" si="6"/>
        <v>0.81</v>
      </c>
      <c r="E26" s="6">
        <f t="shared" si="3"/>
        <v>0</v>
      </c>
      <c r="F26" s="46" t="s">
        <v>68</v>
      </c>
      <c r="G26" s="47"/>
      <c r="H26" s="47"/>
      <c r="I26" s="48"/>
      <c r="J26" s="4"/>
      <c r="K26" s="7">
        <v>0.5</v>
      </c>
      <c r="L26" s="8">
        <f t="shared" si="8"/>
        <v>0.405</v>
      </c>
      <c r="M26" s="9">
        <f t="shared" si="4"/>
        <v>0</v>
      </c>
      <c r="O26" s="13" t="s">
        <v>30</v>
      </c>
      <c r="P26" s="17">
        <f>IF(P20&lt;200,5,10*ROUNDUP(P20/600,0))</f>
        <v>5</v>
      </c>
    </row>
    <row r="27" spans="1:16" ht="12.75">
      <c r="A27" s="36" t="s">
        <v>37</v>
      </c>
      <c r="B27" s="4"/>
      <c r="C27" s="5"/>
      <c r="D27" s="5">
        <f t="shared" si="6"/>
        <v>0.81</v>
      </c>
      <c r="E27" s="6">
        <f t="shared" si="3"/>
        <v>0</v>
      </c>
      <c r="F27" s="46" t="s">
        <v>68</v>
      </c>
      <c r="G27" s="47"/>
      <c r="H27" s="47"/>
      <c r="I27" s="48"/>
      <c r="J27" s="46" t="s">
        <v>68</v>
      </c>
      <c r="K27" s="47"/>
      <c r="L27" s="47"/>
      <c r="M27" s="48"/>
      <c r="O27" s="18" t="s">
        <v>31</v>
      </c>
      <c r="P27" s="19">
        <f>P25+P26</f>
        <v>5</v>
      </c>
    </row>
    <row r="28" spans="1:13" ht="12.75">
      <c r="A28" s="36" t="s">
        <v>38</v>
      </c>
      <c r="B28" s="4"/>
      <c r="C28" s="5"/>
      <c r="D28" s="5">
        <f t="shared" si="6"/>
        <v>0.81</v>
      </c>
      <c r="E28" s="6">
        <f t="shared" si="3"/>
        <v>0</v>
      </c>
      <c r="F28" s="4"/>
      <c r="G28" s="5"/>
      <c r="H28" s="5">
        <f t="shared" si="7"/>
        <v>0.81</v>
      </c>
      <c r="I28" s="6">
        <f t="shared" si="5"/>
        <v>0</v>
      </c>
      <c r="J28" s="4"/>
      <c r="K28" s="7">
        <v>0.5</v>
      </c>
      <c r="L28" s="8">
        <f t="shared" si="8"/>
        <v>0.405</v>
      </c>
      <c r="M28" s="9">
        <f t="shared" si="4"/>
        <v>0</v>
      </c>
    </row>
    <row r="29" spans="1:13" ht="12.75">
      <c r="A29" s="36" t="s">
        <v>39</v>
      </c>
      <c r="B29" s="4"/>
      <c r="C29" s="5"/>
      <c r="D29" s="5">
        <f t="shared" si="6"/>
        <v>0.81</v>
      </c>
      <c r="E29" s="6">
        <f t="shared" si="3"/>
        <v>0</v>
      </c>
      <c r="F29" s="46" t="s">
        <v>68</v>
      </c>
      <c r="G29" s="47"/>
      <c r="H29" s="47"/>
      <c r="I29" s="48"/>
      <c r="J29" s="46" t="s">
        <v>68</v>
      </c>
      <c r="K29" s="47"/>
      <c r="L29" s="47"/>
      <c r="M29" s="48"/>
    </row>
    <row r="30" spans="1:13" ht="12.75">
      <c r="A30" s="36" t="s">
        <v>40</v>
      </c>
      <c r="B30" s="4"/>
      <c r="C30" s="5"/>
      <c r="D30" s="5">
        <f t="shared" si="6"/>
        <v>0.81</v>
      </c>
      <c r="E30" s="6">
        <f t="shared" si="3"/>
        <v>0</v>
      </c>
      <c r="F30" s="4"/>
      <c r="G30" s="5"/>
      <c r="H30" s="5">
        <f t="shared" si="7"/>
        <v>0.81</v>
      </c>
      <c r="I30" s="6">
        <f t="shared" si="5"/>
        <v>0</v>
      </c>
      <c r="J30" s="4"/>
      <c r="K30" s="7">
        <v>0.5</v>
      </c>
      <c r="L30" s="8">
        <f t="shared" si="8"/>
        <v>0.405</v>
      </c>
      <c r="M30" s="9">
        <f t="shared" si="4"/>
        <v>0</v>
      </c>
    </row>
    <row r="31" spans="1:13" ht="12.75">
      <c r="A31" s="36" t="s">
        <v>41</v>
      </c>
      <c r="B31" s="4"/>
      <c r="C31" s="5"/>
      <c r="D31" s="5">
        <f t="shared" si="6"/>
        <v>0.81</v>
      </c>
      <c r="E31" s="6">
        <f t="shared" si="3"/>
        <v>0</v>
      </c>
      <c r="F31" s="4"/>
      <c r="G31" s="5"/>
      <c r="H31" s="5">
        <f t="shared" si="7"/>
        <v>0.81</v>
      </c>
      <c r="I31" s="6">
        <f t="shared" si="5"/>
        <v>0</v>
      </c>
      <c r="J31" s="4"/>
      <c r="K31" s="7">
        <v>0.5</v>
      </c>
      <c r="L31" s="8">
        <f t="shared" si="8"/>
        <v>0.405</v>
      </c>
      <c r="M31" s="9">
        <f t="shared" si="4"/>
        <v>0</v>
      </c>
    </row>
    <row r="32" spans="1:13" ht="12.75">
      <c r="A32" s="36" t="s">
        <v>42</v>
      </c>
      <c r="B32" s="4"/>
      <c r="C32" s="5"/>
      <c r="D32" s="5">
        <f t="shared" si="6"/>
        <v>0.81</v>
      </c>
      <c r="E32" s="6">
        <f t="shared" si="3"/>
        <v>0</v>
      </c>
      <c r="F32" s="4"/>
      <c r="G32" s="5"/>
      <c r="H32" s="5">
        <f t="shared" si="7"/>
        <v>0.81</v>
      </c>
      <c r="I32" s="6">
        <f t="shared" si="5"/>
        <v>0</v>
      </c>
      <c r="J32" s="4"/>
      <c r="K32" s="7">
        <v>0.5</v>
      </c>
      <c r="L32" s="8">
        <f t="shared" si="8"/>
        <v>0.405</v>
      </c>
      <c r="M32" s="9">
        <f t="shared" si="4"/>
        <v>0</v>
      </c>
    </row>
    <row r="33" spans="1:13" ht="12.75">
      <c r="A33" s="36" t="s">
        <v>43</v>
      </c>
      <c r="B33" s="4"/>
      <c r="C33" s="5"/>
      <c r="D33" s="5">
        <f t="shared" si="6"/>
        <v>0.81</v>
      </c>
      <c r="E33" s="6">
        <f t="shared" si="3"/>
        <v>0</v>
      </c>
      <c r="F33" s="4"/>
      <c r="G33" s="5"/>
      <c r="H33" s="5">
        <f t="shared" si="7"/>
        <v>0.81</v>
      </c>
      <c r="I33" s="6">
        <f t="shared" si="5"/>
        <v>0</v>
      </c>
      <c r="J33" s="4"/>
      <c r="K33" s="7">
        <v>0.5</v>
      </c>
      <c r="L33" s="8">
        <f t="shared" si="8"/>
        <v>0.405</v>
      </c>
      <c r="M33" s="9">
        <f t="shared" si="4"/>
        <v>0</v>
      </c>
    </row>
    <row r="34" spans="1:13" ht="12.75">
      <c r="A34" s="36" t="s">
        <v>44</v>
      </c>
      <c r="B34" s="4"/>
      <c r="C34" s="5"/>
      <c r="D34" s="5">
        <f t="shared" si="6"/>
        <v>0.81</v>
      </c>
      <c r="E34" s="6">
        <f t="shared" si="3"/>
        <v>0</v>
      </c>
      <c r="F34" s="4"/>
      <c r="G34" s="5"/>
      <c r="H34" s="5">
        <f t="shared" si="7"/>
        <v>0.81</v>
      </c>
      <c r="I34" s="6">
        <f t="shared" si="5"/>
        <v>0</v>
      </c>
      <c r="J34" s="4"/>
      <c r="K34" s="7">
        <v>0.5</v>
      </c>
      <c r="L34" s="8">
        <f t="shared" si="8"/>
        <v>0.405</v>
      </c>
      <c r="M34" s="9">
        <f t="shared" si="4"/>
        <v>0</v>
      </c>
    </row>
    <row r="35" spans="1:13" ht="12.75">
      <c r="A35" s="36" t="s">
        <v>45</v>
      </c>
      <c r="B35" s="4"/>
      <c r="C35" s="10">
        <v>0.25</v>
      </c>
      <c r="D35" s="5">
        <f t="shared" si="6"/>
        <v>0.6075</v>
      </c>
      <c r="E35" s="6">
        <f t="shared" si="3"/>
        <v>0</v>
      </c>
      <c r="F35" s="46" t="s">
        <v>68</v>
      </c>
      <c r="G35" s="47"/>
      <c r="H35" s="47"/>
      <c r="I35" s="48"/>
      <c r="J35" s="46" t="s">
        <v>68</v>
      </c>
      <c r="K35" s="47"/>
      <c r="L35" s="47"/>
      <c r="M35" s="48"/>
    </row>
    <row r="36" spans="1:13" ht="12.75">
      <c r="A36" s="36" t="s">
        <v>46</v>
      </c>
      <c r="B36" s="4"/>
      <c r="C36" s="5"/>
      <c r="D36" s="5">
        <f t="shared" si="6"/>
        <v>0.81</v>
      </c>
      <c r="E36" s="6">
        <f t="shared" si="3"/>
        <v>0</v>
      </c>
      <c r="F36" s="46" t="s">
        <v>68</v>
      </c>
      <c r="G36" s="47"/>
      <c r="H36" s="47"/>
      <c r="I36" s="48"/>
      <c r="J36" s="46" t="s">
        <v>68</v>
      </c>
      <c r="K36" s="47"/>
      <c r="L36" s="47"/>
      <c r="M36" s="48"/>
    </row>
    <row r="37" spans="1:13" ht="12.75">
      <c r="A37" s="36" t="s">
        <v>47</v>
      </c>
      <c r="B37" s="4"/>
      <c r="C37" s="5"/>
      <c r="D37" s="5">
        <f t="shared" si="6"/>
        <v>0.81</v>
      </c>
      <c r="E37" s="6">
        <f t="shared" si="3"/>
        <v>0</v>
      </c>
      <c r="F37" s="4"/>
      <c r="G37" s="5"/>
      <c r="H37" s="5">
        <f t="shared" si="7"/>
        <v>0.81</v>
      </c>
      <c r="I37" s="6">
        <f t="shared" si="5"/>
        <v>0</v>
      </c>
      <c r="J37" s="4"/>
      <c r="K37" s="7">
        <v>0.5</v>
      </c>
      <c r="L37" s="8">
        <f t="shared" si="8"/>
        <v>0.405</v>
      </c>
      <c r="M37" s="9">
        <f t="shared" si="4"/>
        <v>0</v>
      </c>
    </row>
    <row r="38" spans="1:13" ht="12.75">
      <c r="A38" s="36" t="s">
        <v>63</v>
      </c>
      <c r="B38" s="46" t="s">
        <v>68</v>
      </c>
      <c r="C38" s="47"/>
      <c r="D38" s="47"/>
      <c r="E38" s="48"/>
      <c r="F38" s="4"/>
      <c r="G38" s="5"/>
      <c r="H38" s="5">
        <f>(1-G38)*$P$22</f>
        <v>0.81</v>
      </c>
      <c r="I38" s="6">
        <f>H38*F38</f>
        <v>0</v>
      </c>
      <c r="J38" s="46" t="s">
        <v>68</v>
      </c>
      <c r="K38" s="47"/>
      <c r="L38" s="47"/>
      <c r="M38" s="48"/>
    </row>
    <row r="39" spans="1:13" ht="12.75">
      <c r="A39" s="36" t="s">
        <v>48</v>
      </c>
      <c r="B39" s="4"/>
      <c r="C39" s="5"/>
      <c r="D39" s="5">
        <f t="shared" si="6"/>
        <v>0.81</v>
      </c>
      <c r="E39" s="6">
        <f t="shared" si="3"/>
        <v>0</v>
      </c>
      <c r="F39" s="4"/>
      <c r="G39" s="5"/>
      <c r="H39" s="5">
        <f t="shared" si="7"/>
        <v>0.81</v>
      </c>
      <c r="I39" s="6">
        <f t="shared" si="5"/>
        <v>0</v>
      </c>
      <c r="J39" s="4"/>
      <c r="K39" s="7">
        <v>0.5</v>
      </c>
      <c r="L39" s="8">
        <f t="shared" si="8"/>
        <v>0.405</v>
      </c>
      <c r="M39" s="9">
        <f t="shared" si="4"/>
        <v>0</v>
      </c>
    </row>
    <row r="40" spans="1:13" ht="12.75">
      <c r="A40" s="36" t="s">
        <v>49</v>
      </c>
      <c r="B40" s="4"/>
      <c r="C40" s="5"/>
      <c r="D40" s="5">
        <f t="shared" si="6"/>
        <v>0.81</v>
      </c>
      <c r="E40" s="6">
        <f t="shared" si="3"/>
        <v>0</v>
      </c>
      <c r="F40" s="4"/>
      <c r="G40" s="5"/>
      <c r="H40" s="5">
        <f t="shared" si="7"/>
        <v>0.81</v>
      </c>
      <c r="I40" s="6">
        <f t="shared" si="5"/>
        <v>0</v>
      </c>
      <c r="J40" s="4"/>
      <c r="K40" s="7">
        <v>0.5</v>
      </c>
      <c r="L40" s="8">
        <f t="shared" si="8"/>
        <v>0.405</v>
      </c>
      <c r="M40" s="9">
        <f t="shared" si="4"/>
        <v>0</v>
      </c>
    </row>
    <row r="41" spans="1:13" ht="12.75">
      <c r="A41" s="35" t="s">
        <v>50</v>
      </c>
      <c r="B41" s="4"/>
      <c r="C41" s="5"/>
      <c r="D41" s="5">
        <f t="shared" si="6"/>
        <v>0.81</v>
      </c>
      <c r="E41" s="6">
        <f t="shared" si="3"/>
        <v>0</v>
      </c>
      <c r="F41" s="46" t="s">
        <v>68</v>
      </c>
      <c r="G41" s="47"/>
      <c r="H41" s="47"/>
      <c r="I41" s="48"/>
      <c r="J41" s="4"/>
      <c r="K41" s="7">
        <v>0.5</v>
      </c>
      <c r="L41" s="8">
        <f t="shared" si="8"/>
        <v>0.405</v>
      </c>
      <c r="M41" s="9">
        <f t="shared" si="4"/>
        <v>0</v>
      </c>
    </row>
    <row r="42" spans="1:13" ht="12.75">
      <c r="A42" s="35" t="s">
        <v>51</v>
      </c>
      <c r="B42" s="4"/>
      <c r="C42" s="5"/>
      <c r="D42" s="5">
        <f t="shared" si="6"/>
        <v>0.81</v>
      </c>
      <c r="E42" s="6">
        <f t="shared" si="3"/>
        <v>0</v>
      </c>
      <c r="F42" s="46" t="s">
        <v>68</v>
      </c>
      <c r="G42" s="47"/>
      <c r="H42" s="47"/>
      <c r="I42" s="48"/>
      <c r="J42" s="4"/>
      <c r="K42" s="7">
        <v>0.5</v>
      </c>
      <c r="L42" s="8">
        <f t="shared" si="8"/>
        <v>0.405</v>
      </c>
      <c r="M42" s="9">
        <f t="shared" si="4"/>
        <v>0</v>
      </c>
    </row>
    <row r="43" spans="1:13" ht="12.75">
      <c r="A43" s="35" t="s">
        <v>52</v>
      </c>
      <c r="B43" s="4"/>
      <c r="C43" s="5"/>
      <c r="D43" s="5">
        <f t="shared" si="6"/>
        <v>0.81</v>
      </c>
      <c r="E43" s="6">
        <f t="shared" si="3"/>
        <v>0</v>
      </c>
      <c r="F43" s="4"/>
      <c r="G43" s="5"/>
      <c r="H43" s="5">
        <f t="shared" si="7"/>
        <v>0.81</v>
      </c>
      <c r="I43" s="6">
        <f t="shared" si="5"/>
        <v>0</v>
      </c>
      <c r="J43" s="4"/>
      <c r="K43" s="7">
        <v>0.5</v>
      </c>
      <c r="L43" s="8">
        <f t="shared" si="8"/>
        <v>0.405</v>
      </c>
      <c r="M43" s="9">
        <f t="shared" si="4"/>
        <v>0</v>
      </c>
    </row>
    <row r="44" spans="1:13" ht="12.75">
      <c r="A44" s="35" t="s">
        <v>53</v>
      </c>
      <c r="B44" s="4"/>
      <c r="C44" s="5"/>
      <c r="D44" s="5">
        <f t="shared" si="6"/>
        <v>0.81</v>
      </c>
      <c r="E44" s="6">
        <f t="shared" si="3"/>
        <v>0</v>
      </c>
      <c r="F44" s="4"/>
      <c r="G44" s="5"/>
      <c r="H44" s="5">
        <f t="shared" si="7"/>
        <v>0.81</v>
      </c>
      <c r="I44" s="6">
        <f t="shared" si="5"/>
        <v>0</v>
      </c>
      <c r="J44" s="4"/>
      <c r="K44" s="7">
        <v>0.5</v>
      </c>
      <c r="L44" s="8">
        <f t="shared" si="8"/>
        <v>0.405</v>
      </c>
      <c r="M44" s="9">
        <f t="shared" si="4"/>
        <v>0</v>
      </c>
    </row>
    <row r="45" spans="1:13" ht="12.75">
      <c r="A45" s="35" t="s">
        <v>54</v>
      </c>
      <c r="B45" s="4"/>
      <c r="C45" s="5"/>
      <c r="D45" s="5">
        <f t="shared" si="6"/>
        <v>0.81</v>
      </c>
      <c r="E45" s="6">
        <f t="shared" si="3"/>
        <v>0</v>
      </c>
      <c r="F45" s="4"/>
      <c r="G45" s="5"/>
      <c r="H45" s="5">
        <f t="shared" si="7"/>
        <v>0.81</v>
      </c>
      <c r="I45" s="6">
        <f t="shared" si="5"/>
        <v>0</v>
      </c>
      <c r="J45" s="46" t="s">
        <v>68</v>
      </c>
      <c r="K45" s="47"/>
      <c r="L45" s="47"/>
      <c r="M45" s="48"/>
    </row>
    <row r="46" spans="1:13" ht="12.75">
      <c r="A46" s="35" t="s">
        <v>55</v>
      </c>
      <c r="B46" s="46" t="s">
        <v>68</v>
      </c>
      <c r="C46" s="47"/>
      <c r="D46" s="47"/>
      <c r="E46" s="48"/>
      <c r="F46" s="4"/>
      <c r="G46" s="5"/>
      <c r="H46" s="5">
        <f t="shared" si="7"/>
        <v>0.81</v>
      </c>
      <c r="I46" s="6">
        <f t="shared" si="5"/>
        <v>0</v>
      </c>
      <c r="J46" s="46" t="s">
        <v>68</v>
      </c>
      <c r="K46" s="47"/>
      <c r="L46" s="47"/>
      <c r="M46" s="48"/>
    </row>
    <row r="47" spans="1:13" ht="12.75">
      <c r="A47" s="35" t="s">
        <v>56</v>
      </c>
      <c r="B47" s="4"/>
      <c r="C47" s="5"/>
      <c r="D47" s="5">
        <f t="shared" si="6"/>
        <v>0.81</v>
      </c>
      <c r="E47" s="6">
        <f t="shared" si="3"/>
        <v>0</v>
      </c>
      <c r="F47" s="4"/>
      <c r="G47" s="5"/>
      <c r="H47" s="5">
        <f t="shared" si="7"/>
        <v>0.81</v>
      </c>
      <c r="I47" s="6">
        <f t="shared" si="5"/>
        <v>0</v>
      </c>
      <c r="J47" s="46" t="s">
        <v>68</v>
      </c>
      <c r="K47" s="47"/>
      <c r="L47" s="47"/>
      <c r="M47" s="48"/>
    </row>
    <row r="48" spans="1:13" ht="12.75">
      <c r="A48" s="35" t="s">
        <v>57</v>
      </c>
      <c r="B48" s="4"/>
      <c r="C48" s="5"/>
      <c r="D48" s="5">
        <f t="shared" si="6"/>
        <v>0.81</v>
      </c>
      <c r="E48" s="6">
        <f t="shared" si="3"/>
        <v>0</v>
      </c>
      <c r="F48" s="4"/>
      <c r="G48" s="5"/>
      <c r="H48" s="5">
        <f t="shared" si="7"/>
        <v>0.81</v>
      </c>
      <c r="I48" s="6">
        <f t="shared" si="5"/>
        <v>0</v>
      </c>
      <c r="J48" s="4"/>
      <c r="K48" s="7"/>
      <c r="L48" s="8">
        <f t="shared" si="8"/>
        <v>0.81</v>
      </c>
      <c r="M48" s="9">
        <f t="shared" si="4"/>
        <v>0</v>
      </c>
    </row>
    <row r="49" spans="1:13" ht="12.75">
      <c r="A49" s="35" t="s">
        <v>58</v>
      </c>
      <c r="B49" s="4"/>
      <c r="C49" s="5"/>
      <c r="D49" s="5">
        <f t="shared" si="6"/>
        <v>0.81</v>
      </c>
      <c r="E49" s="6">
        <f t="shared" si="3"/>
        <v>0</v>
      </c>
      <c r="F49" s="4"/>
      <c r="G49" s="5"/>
      <c r="H49" s="5">
        <f t="shared" si="7"/>
        <v>0.81</v>
      </c>
      <c r="I49" s="6">
        <f t="shared" si="5"/>
        <v>0</v>
      </c>
      <c r="J49" s="46" t="s">
        <v>68</v>
      </c>
      <c r="K49" s="47"/>
      <c r="L49" s="47"/>
      <c r="M49" s="48"/>
    </row>
    <row r="50" spans="1:13" ht="12.75">
      <c r="A50" s="35" t="s">
        <v>59</v>
      </c>
      <c r="B50" s="46" t="s">
        <v>68</v>
      </c>
      <c r="C50" s="47"/>
      <c r="D50" s="47"/>
      <c r="E50" s="48"/>
      <c r="F50" s="46" t="s">
        <v>68</v>
      </c>
      <c r="G50" s="47"/>
      <c r="H50" s="47"/>
      <c r="I50" s="48"/>
      <c r="J50" s="4"/>
      <c r="K50" s="7">
        <v>0.5</v>
      </c>
      <c r="L50" s="8">
        <f t="shared" si="8"/>
        <v>0.405</v>
      </c>
      <c r="M50" s="9">
        <f t="shared" si="4"/>
        <v>0</v>
      </c>
    </row>
    <row r="51" spans="1:13" ht="12.75">
      <c r="A51" s="35" t="s">
        <v>60</v>
      </c>
      <c r="B51" s="4"/>
      <c r="C51" s="10"/>
      <c r="D51" s="5">
        <f t="shared" si="6"/>
        <v>0.81</v>
      </c>
      <c r="E51" s="6">
        <f t="shared" si="3"/>
        <v>0</v>
      </c>
      <c r="F51" s="4"/>
      <c r="G51" s="10">
        <v>0.25</v>
      </c>
      <c r="H51" s="5">
        <f t="shared" si="7"/>
        <v>0.6075</v>
      </c>
      <c r="I51" s="6">
        <f t="shared" si="5"/>
        <v>0</v>
      </c>
      <c r="J51" s="4"/>
      <c r="K51" s="7">
        <v>0.5</v>
      </c>
      <c r="L51" s="8">
        <f t="shared" si="8"/>
        <v>0.405</v>
      </c>
      <c r="M51" s="9">
        <f t="shared" si="4"/>
        <v>0</v>
      </c>
    </row>
    <row r="52" spans="1:13" ht="12.75">
      <c r="A52" s="36" t="s">
        <v>61</v>
      </c>
      <c r="B52" s="4"/>
      <c r="C52" s="5"/>
      <c r="D52" s="5">
        <f t="shared" si="6"/>
        <v>0.81</v>
      </c>
      <c r="E52" s="6">
        <f t="shared" si="3"/>
        <v>0</v>
      </c>
      <c r="F52" s="4"/>
      <c r="G52" s="5"/>
      <c r="H52" s="5">
        <f t="shared" si="7"/>
        <v>0.81</v>
      </c>
      <c r="I52" s="6">
        <f t="shared" si="5"/>
        <v>0</v>
      </c>
      <c r="J52" s="46" t="s">
        <v>68</v>
      </c>
      <c r="K52" s="47"/>
      <c r="L52" s="47"/>
      <c r="M52" s="48"/>
    </row>
    <row r="53" spans="1:13" ht="12.75">
      <c r="A53" s="35" t="s">
        <v>62</v>
      </c>
      <c r="B53" s="4"/>
      <c r="C53" s="5"/>
      <c r="D53" s="5">
        <f t="shared" si="6"/>
        <v>0.81</v>
      </c>
      <c r="E53" s="6">
        <f t="shared" si="3"/>
        <v>0</v>
      </c>
      <c r="F53" s="4"/>
      <c r="G53" s="5"/>
      <c r="H53" s="5">
        <f t="shared" si="7"/>
        <v>0.81</v>
      </c>
      <c r="I53" s="6">
        <f t="shared" si="5"/>
        <v>0</v>
      </c>
      <c r="J53" s="46" t="s">
        <v>68</v>
      </c>
      <c r="K53" s="47"/>
      <c r="L53" s="47"/>
      <c r="M53" s="48"/>
    </row>
    <row r="54" spans="1:13" ht="12.75">
      <c r="A54" s="35" t="s">
        <v>71</v>
      </c>
      <c r="B54" s="4"/>
      <c r="C54" s="5"/>
      <c r="D54" s="5">
        <f>(1-C54)*$P$22</f>
        <v>0.81</v>
      </c>
      <c r="E54" s="6">
        <f>D54*B54</f>
        <v>0</v>
      </c>
      <c r="F54" s="46" t="s">
        <v>68</v>
      </c>
      <c r="G54" s="47"/>
      <c r="H54" s="47"/>
      <c r="I54" s="48"/>
      <c r="J54" s="46" t="s">
        <v>68</v>
      </c>
      <c r="K54" s="47"/>
      <c r="L54" s="47"/>
      <c r="M54" s="48"/>
    </row>
    <row r="55" spans="1:16" ht="13.5" thickBot="1">
      <c r="A55" s="37" t="s">
        <v>72</v>
      </c>
      <c r="B55" s="20"/>
      <c r="C55" s="21"/>
      <c r="D55" s="21">
        <f>(1-C55)*$P$22</f>
        <v>0.81</v>
      </c>
      <c r="E55" s="22">
        <f>D55*B55</f>
        <v>0</v>
      </c>
      <c r="F55" s="49" t="s">
        <v>68</v>
      </c>
      <c r="G55" s="50"/>
      <c r="H55" s="50"/>
      <c r="I55" s="51"/>
      <c r="J55" s="49" t="s">
        <v>68</v>
      </c>
      <c r="K55" s="50"/>
      <c r="L55" s="50"/>
      <c r="M55" s="51"/>
      <c r="O55" s="38"/>
      <c r="P55" s="39"/>
    </row>
    <row r="56" spans="2:16" ht="12.75">
      <c r="B56" s="1">
        <f>SUM(B3:B55)</f>
        <v>0</v>
      </c>
      <c r="E56" s="24">
        <f>SUM(E3:E55)</f>
        <v>0</v>
      </c>
      <c r="F56" s="23">
        <f>SUM(F3:F55)</f>
        <v>0</v>
      </c>
      <c r="I56" s="24">
        <f>SUM(I3:I55)</f>
        <v>0</v>
      </c>
      <c r="J56" s="1">
        <f>SUM(J3:J55)</f>
        <v>0</v>
      </c>
      <c r="M56" s="24">
        <f>SUM(M3:M55)</f>
        <v>0</v>
      </c>
      <c r="O56" s="38" t="s">
        <v>74</v>
      </c>
      <c r="P56" s="39">
        <v>41428</v>
      </c>
    </row>
  </sheetData>
  <sheetProtection/>
  <mergeCells count="46">
    <mergeCell ref="B46:E46"/>
    <mergeCell ref="B50:E50"/>
    <mergeCell ref="F50:I50"/>
    <mergeCell ref="B38:E38"/>
    <mergeCell ref="J38:M38"/>
    <mergeCell ref="J54:M54"/>
    <mergeCell ref="F54:I54"/>
    <mergeCell ref="F55:I55"/>
    <mergeCell ref="F5:I5"/>
    <mergeCell ref="F15:I15"/>
    <mergeCell ref="J15:M15"/>
    <mergeCell ref="B14:E14"/>
    <mergeCell ref="B21:E21"/>
    <mergeCell ref="B20:E20"/>
    <mergeCell ref="F21:I21"/>
    <mergeCell ref="F17:I17"/>
    <mergeCell ref="J27:M27"/>
    <mergeCell ref="J4:M4"/>
    <mergeCell ref="J17:M17"/>
    <mergeCell ref="J21:M21"/>
    <mergeCell ref="J22:M22"/>
    <mergeCell ref="J55:M55"/>
    <mergeCell ref="J36:M36"/>
    <mergeCell ref="J45:M45"/>
    <mergeCell ref="J46:M46"/>
    <mergeCell ref="J47:M47"/>
    <mergeCell ref="J49:M49"/>
    <mergeCell ref="J25:M25"/>
    <mergeCell ref="F36:I36"/>
    <mergeCell ref="J52:M52"/>
    <mergeCell ref="J53:M53"/>
    <mergeCell ref="J35:M35"/>
    <mergeCell ref="F35:I35"/>
    <mergeCell ref="F42:I42"/>
    <mergeCell ref="F26:I26"/>
    <mergeCell ref="F41:I41"/>
    <mergeCell ref="B1:E1"/>
    <mergeCell ref="F1:I1"/>
    <mergeCell ref="J1:M1"/>
    <mergeCell ref="F4:I4"/>
    <mergeCell ref="J29:M29"/>
    <mergeCell ref="F22:I22"/>
    <mergeCell ref="F25:I25"/>
    <mergeCell ref="F27:I27"/>
    <mergeCell ref="F29:I29"/>
    <mergeCell ref="J7:M7"/>
  </mergeCells>
  <printOptions/>
  <pageMargins left="0.23" right="0.18" top="0.36" bottom="0.36" header="0.18" footer="0.17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Kapicka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Kapicka</dc:creator>
  <cp:keywords/>
  <dc:description/>
  <cp:lastModifiedBy>Kapicka</cp:lastModifiedBy>
  <cp:lastPrinted>2011-05-16T21:20:13Z</cp:lastPrinted>
  <dcterms:created xsi:type="dcterms:W3CDTF">2006-06-05T15:58:07Z</dcterms:created>
  <dcterms:modified xsi:type="dcterms:W3CDTF">2013-06-03T14:09:21Z</dcterms:modified>
  <cp:category/>
  <cp:version/>
  <cp:contentType/>
  <cp:contentStatus/>
</cp:coreProperties>
</file>